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735" yWindow="735" windowWidth="18900" windowHeight="11055"/>
  </bookViews>
  <sheets>
    <sheet name="Dados Gerais" sheetId="8" r:id="rId1"/>
    <sheet name="Orçamento" sheetId="3" r:id="rId2"/>
    <sheet name="Resumo por Despesas" sheetId="4" r:id="rId3"/>
  </sheets>
  <definedNames>
    <definedName name="_FilterDatabase" localSheetId="1" hidden="1">Orçamento!$A$6:$M$6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3"/>
  <c r="L7"/>
  <c r="B9" i="4" s="1"/>
  <c r="L9" i="3"/>
  <c r="L10"/>
  <c r="L11"/>
  <c r="L12"/>
  <c r="L13"/>
  <c r="L14"/>
  <c r="L15"/>
  <c r="L16"/>
  <c r="L17"/>
  <c r="L18"/>
  <c r="L8"/>
  <c r="M8" s="1"/>
  <c r="B8" i="4"/>
  <c r="B10"/>
  <c r="B12"/>
  <c r="B13"/>
  <c r="F7"/>
  <c r="F8"/>
  <c r="F9"/>
  <c r="F10"/>
  <c r="D12"/>
  <c r="D11"/>
  <c r="D10"/>
  <c r="E10"/>
  <c r="E9"/>
  <c r="E8"/>
  <c r="E7"/>
  <c r="E6"/>
  <c r="D7"/>
  <c r="D8"/>
  <c r="D9"/>
  <c r="D6"/>
  <c r="F6"/>
  <c r="E5"/>
  <c r="F5"/>
  <c r="D5"/>
  <c r="B16"/>
  <c r="B17"/>
  <c r="M6" i="3"/>
  <c r="M14"/>
  <c r="M15"/>
  <c r="M16"/>
  <c r="M9"/>
  <c r="M10"/>
  <c r="M11"/>
  <c r="M12"/>
  <c r="M17"/>
  <c r="M18"/>
  <c r="M19"/>
  <c r="B11" i="4" l="1"/>
  <c r="M13" i="3"/>
  <c r="B18" i="4"/>
  <c r="B7"/>
  <c r="M7" i="3"/>
  <c r="B14" i="4" l="1"/>
  <c r="B20" s="1"/>
  <c r="B22" s="1"/>
  <c r="B24" l="1"/>
</calcChain>
</file>

<file path=xl/connections.xml><?xml version="1.0" encoding="utf-8"?>
<connections xmlns="http://schemas.openxmlformats.org/spreadsheetml/2006/main">
  <connection id="1" name="iha" type="4" refreshedVersion="0" background="1">
    <webPr xml="1" sourceData="1" parsePre="1" consecutive="1" url="C:\Users\Wallace\Desktop\iha.xml" htmlTables="1"/>
  </connection>
</connections>
</file>

<file path=xl/sharedStrings.xml><?xml version="1.0" encoding="utf-8"?>
<sst xmlns="http://schemas.openxmlformats.org/spreadsheetml/2006/main" count="114" uniqueCount="56">
  <si>
    <t>QTD.</t>
  </si>
  <si>
    <t>REAL</t>
  </si>
  <si>
    <t>EURO</t>
  </si>
  <si>
    <t>DOLAR</t>
  </si>
  <si>
    <t xml:space="preserve">VALOR TOTAL CONVERTIDO EM (R$) </t>
  </si>
  <si>
    <t xml:space="preserve">Valor Total (R$) </t>
  </si>
  <si>
    <t>Despesas Acessórias com Importação</t>
  </si>
  <si>
    <t xml:space="preserve">VALOR UNIT. </t>
  </si>
  <si>
    <t>SELECIONE</t>
  </si>
  <si>
    <t>TIPOS DE DESPESA</t>
  </si>
  <si>
    <t>ORÇAMENTOS</t>
  </si>
  <si>
    <t>Material Permanente IMPORTADO</t>
  </si>
  <si>
    <t>Material Permanente NACIONAL</t>
  </si>
  <si>
    <t>Material de Consumo NACIONAL</t>
  </si>
  <si>
    <t>Material de Consumo IMPORTADO</t>
  </si>
  <si>
    <t>Total despesas de Capital</t>
  </si>
  <si>
    <t>Itens de Despesas</t>
  </si>
  <si>
    <t>UNIVERSIDADE DO ESTADO DO RIO DE JANEIRO</t>
  </si>
  <si>
    <t>TOTAL COM DOACI</t>
  </si>
  <si>
    <t>Total Despesas de Custeio</t>
  </si>
  <si>
    <t>COTAÇÃO</t>
  </si>
  <si>
    <t>MOEDA</t>
  </si>
  <si>
    <t>Tx de Importação</t>
  </si>
  <si>
    <t>CONTROLES</t>
  </si>
  <si>
    <t>DATA DE COTAÇÃO</t>
  </si>
  <si>
    <t>Total (custeio + capital)</t>
  </si>
  <si>
    <t>Para preencher ou visualizar a planilha de orçamento clique na Seta Abaixo</t>
  </si>
  <si>
    <t>https://www4.bcb.gov.br/pec/taxas/port/ptaxnpesq.asp?id=txcotacao</t>
  </si>
  <si>
    <t>Para poder consultar a cotação do dia utilize o link abaixo:</t>
  </si>
  <si>
    <t>PRÓ-REITORIA DE PÓS-GRADUAÇÃO E PESQUISA</t>
  </si>
  <si>
    <t>COORDENADORIA DE GESTÃO PROJETOS INSTITUCIONAIS</t>
  </si>
  <si>
    <t>COORDENADORIA DE GESTÃO DE PROJETOS INSTITUCIONAIS</t>
  </si>
  <si>
    <t>Serv. Terceiros - Pequenas adaptações</t>
  </si>
  <si>
    <t>Serv. Terceiros - Obras</t>
  </si>
  <si>
    <t>Serv. Terceiros - Manutenção CORRETIVA</t>
  </si>
  <si>
    <t>Serv. Terceiros - Manutenção PREVENTIVA</t>
  </si>
  <si>
    <t>DOACI (5%)</t>
  </si>
  <si>
    <r>
      <t xml:space="preserve">DESTINAÇÃO - 
</t>
    </r>
    <r>
      <rPr>
        <sz val="11"/>
        <color theme="1"/>
        <rFont val="Calibri"/>
        <family val="2"/>
        <scheme val="minor"/>
      </rPr>
      <t>(LABORATORIO/ DPTO/ UNIDADE)</t>
    </r>
  </si>
  <si>
    <r>
      <t xml:space="preserve">FINALIDADE
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MÁXIMO DE 150 CARACTERES / DESCRIÇÃO</t>
    </r>
  </si>
  <si>
    <r>
      <t xml:space="preserve">TIPO DE DESPESA 
</t>
    </r>
    <r>
      <rPr>
        <i/>
        <sz val="11"/>
        <color rgb="FF000000"/>
        <rFont val="Calibri"/>
        <family val="2"/>
        <scheme val="minor"/>
      </rPr>
      <t>Clique abaixo e escolha na Lista</t>
    </r>
  </si>
  <si>
    <r>
      <t xml:space="preserve">MOEDA 
</t>
    </r>
    <r>
      <rPr>
        <i/>
        <sz val="11"/>
        <color theme="1"/>
        <rFont val="Calibri"/>
        <family val="2"/>
        <scheme val="minor"/>
      </rPr>
      <t>(Clique abaixo e escolha na Lista)</t>
    </r>
  </si>
  <si>
    <r>
      <t xml:space="preserve">JUSTIFICATIVA 
</t>
    </r>
    <r>
      <rPr>
        <i/>
        <sz val="11"/>
        <color theme="1"/>
        <rFont val="Calibri"/>
        <family val="2"/>
        <scheme val="minor"/>
      </rPr>
      <t xml:space="preserve"> PERTINÊNCIA DO PEDIDO </t>
    </r>
  </si>
  <si>
    <r>
      <rPr>
        <b/>
        <u/>
        <sz val="11"/>
        <color rgb="FF000000"/>
        <rFont val="Calibri"/>
        <family val="2"/>
        <scheme val="minor"/>
      </rPr>
      <t xml:space="preserve">Valor de Aquisição </t>
    </r>
    <r>
      <rPr>
        <b/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  <scheme val="minor"/>
      </rPr>
      <t>Preencher no caso de  Manutenção de Equipamento. Ou escrever "Não se aplica"</t>
    </r>
  </si>
  <si>
    <t xml:space="preserve">Coordenador da Proposta: </t>
  </si>
  <si>
    <t xml:space="preserve">Unidade e Departamento: </t>
  </si>
  <si>
    <t xml:space="preserve">Telefone(s): </t>
  </si>
  <si>
    <t>Programas de Pós-graduação e Laboratórios beneficiados:</t>
  </si>
  <si>
    <t>Informação adicional que julgar necessária:</t>
  </si>
  <si>
    <t>Dados Gerais da Proposta</t>
  </si>
  <si>
    <t xml:space="preserve">E-mail de contato: </t>
  </si>
  <si>
    <r>
      <rPr>
        <b/>
        <u/>
        <sz val="11"/>
        <color rgb="FF000000"/>
        <rFont val="Calibri"/>
        <family val="2"/>
        <scheme val="minor"/>
      </rPr>
      <t xml:space="preserve">Ano  de Aquisição </t>
    </r>
    <r>
      <rPr>
        <b/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  <scheme val="minor"/>
      </rPr>
      <t>No caso de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 Manutenção de Equipamento. Ou escrever "Não se aplica"</t>
    </r>
  </si>
  <si>
    <r>
      <rPr>
        <b/>
        <u/>
        <sz val="11"/>
        <color rgb="FF000000"/>
        <rFont val="Calibri"/>
        <family val="2"/>
        <scheme val="minor"/>
      </rPr>
      <t>Em caso de manutenção,</t>
    </r>
    <r>
      <rPr>
        <b/>
        <sz val="11"/>
        <color rgb="FF000000"/>
        <rFont val="Calibri"/>
        <family val="2"/>
        <scheme val="minor"/>
      </rPr>
      <t xml:space="preserve"> o Equipamento está Cadastrado na Plataforma Progemulti?
</t>
    </r>
  </si>
  <si>
    <t xml:space="preserve">NECESSÁRIO PREENCHER A PLANILHA DE ORÇAMENTOS. </t>
  </si>
  <si>
    <t xml:space="preserve">Objetivos: </t>
  </si>
  <si>
    <t>OBS: APÓS FINALIZAR O PRENCHIMENTO DOS DADOS GERAIS E DO ORÇAMENTO, ENVIAR ESSA PROPOSTA PARA O E-MAIL ASSESSORIA@SR2.UERJ.BR</t>
  </si>
  <si>
    <t>DESCRIÇÃO DO ITEM -  Informar o EQUIPAMENTO para o qual se solicita recursos (detalhando o tipo de despesa)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</si>
</sst>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0.0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thin">
        <color theme="0"/>
      </bottom>
      <diagonal/>
    </border>
    <border>
      <left style="medium">
        <color theme="3" tint="-0.24994659260841701"/>
      </left>
      <right/>
      <top style="thin">
        <color theme="0"/>
      </top>
      <bottom style="medium">
        <color theme="3" tint="-0.24994659260841701"/>
      </bottom>
      <diagonal/>
    </border>
    <border>
      <left/>
      <right/>
      <top style="thin">
        <color theme="0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164" fontId="4" fillId="0" borderId="1" xfId="2" applyNumberFormat="1" applyFont="1" applyFill="1" applyBorder="1" applyAlignment="1" applyProtection="1">
      <alignment horizontal="right" vertical="center" wrapText="1"/>
      <protection hidden="1"/>
    </xf>
    <xf numFmtId="44" fontId="12" fillId="3" borderId="1" xfId="4" applyFont="1" applyFill="1" applyBorder="1" applyAlignment="1" applyProtection="1">
      <alignment horizontal="right" vertical="center" wrapText="1"/>
      <protection hidden="1"/>
    </xf>
    <xf numFmtId="44" fontId="19" fillId="3" borderId="1" xfId="4" applyFont="1" applyFill="1" applyBorder="1" applyAlignment="1" applyProtection="1">
      <alignment horizontal="right" vertical="center" wrapText="1"/>
      <protection hidden="1"/>
    </xf>
    <xf numFmtId="44" fontId="11" fillId="3" borderId="1" xfId="4" applyFont="1" applyFill="1" applyBorder="1" applyAlignment="1" applyProtection="1">
      <alignment horizontal="right" vertical="center" wrapText="1"/>
      <protection hidden="1"/>
    </xf>
    <xf numFmtId="0" fontId="15" fillId="7" borderId="10" xfId="0" applyFont="1" applyFill="1" applyBorder="1" applyAlignment="1" applyProtection="1">
      <alignment horizontal="center" wrapText="1"/>
    </xf>
    <xf numFmtId="0" fontId="15" fillId="7" borderId="6" xfId="0" applyFont="1" applyFill="1" applyBorder="1" applyAlignment="1" applyProtection="1">
      <alignment horizontal="center" wrapText="1"/>
    </xf>
    <xf numFmtId="0" fontId="15" fillId="7" borderId="11" xfId="0" applyFont="1" applyFill="1" applyBorder="1" applyAlignment="1" applyProtection="1">
      <alignment horizontal="center" wrapText="1"/>
    </xf>
    <xf numFmtId="0" fontId="16" fillId="7" borderId="10" xfId="0" applyFont="1" applyFill="1" applyBorder="1" applyAlignment="1" applyProtection="1">
      <alignment horizontal="right" wrapText="1"/>
    </xf>
    <xf numFmtId="0" fontId="16" fillId="7" borderId="6" xfId="0" applyFont="1" applyFill="1" applyBorder="1" applyAlignment="1" applyProtection="1">
      <alignment horizontal="center" wrapText="1"/>
    </xf>
    <xf numFmtId="0" fontId="16" fillId="7" borderId="11" xfId="0" applyFont="1" applyFill="1" applyBorder="1" applyAlignment="1" applyProtection="1">
      <alignment horizontal="center" wrapText="1"/>
    </xf>
    <xf numFmtId="43" fontId="16" fillId="7" borderId="6" xfId="18" applyFont="1" applyFill="1" applyBorder="1" applyAlignment="1" applyProtection="1">
      <alignment horizontal="center" wrapText="1"/>
    </xf>
    <xf numFmtId="14" fontId="16" fillId="7" borderId="11" xfId="0" applyNumberFormat="1" applyFont="1" applyFill="1" applyBorder="1" applyAlignment="1" applyProtection="1">
      <alignment horizontal="center" wrapText="1"/>
    </xf>
    <xf numFmtId="0" fontId="16" fillId="7" borderId="10" xfId="0" applyFont="1" applyFill="1" applyBorder="1" applyAlignment="1" applyProtection="1">
      <alignment horizontal="right" wrapText="1"/>
      <protection locked="0"/>
    </xf>
    <xf numFmtId="165" fontId="16" fillId="7" borderId="6" xfId="18" applyNumberFormat="1" applyFont="1" applyFill="1" applyBorder="1" applyAlignment="1" applyProtection="1">
      <alignment horizontal="center" wrapText="1"/>
      <protection locked="0"/>
    </xf>
    <xf numFmtId="14" fontId="16" fillId="7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hidden="1"/>
    </xf>
    <xf numFmtId="0" fontId="12" fillId="3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11" fillId="3" borderId="3" xfId="3" applyFont="1" applyFill="1" applyBorder="1" applyAlignment="1" applyProtection="1">
      <alignment horizontal="center" vertical="center" wrapText="1"/>
      <protection hidden="1"/>
    </xf>
    <xf numFmtId="4" fontId="11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12" fillId="3" borderId="3" xfId="3" applyFont="1" applyFill="1" applyBorder="1" applyAlignment="1" applyProtection="1">
      <alignment horizontal="left" vertical="center" wrapText="1"/>
      <protection hidden="1"/>
    </xf>
    <xf numFmtId="4" fontId="11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2" fillId="3" borderId="1" xfId="0" applyFont="1" applyFill="1" applyBorder="1" applyAlignment="1" applyProtection="1">
      <alignment horizontal="center" wrapText="1"/>
      <protection hidden="1"/>
    </xf>
    <xf numFmtId="14" fontId="12" fillId="3" borderId="1" xfId="0" applyNumberFormat="1" applyFont="1" applyFill="1" applyBorder="1" applyAlignment="1" applyProtection="1">
      <alignment horizontal="center" wrapText="1"/>
      <protection hidden="1"/>
    </xf>
    <xf numFmtId="0" fontId="12" fillId="3" borderId="1" xfId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19" fillId="3" borderId="1" xfId="0" applyFont="1" applyFill="1" applyBorder="1" applyAlignment="1" applyProtection="1">
      <alignment wrapText="1"/>
      <protection hidden="1"/>
    </xf>
    <xf numFmtId="0" fontId="19" fillId="3" borderId="3" xfId="3" applyFont="1" applyFill="1" applyBorder="1" applyAlignment="1" applyProtection="1">
      <alignment horizontal="left" vertical="center" wrapText="1"/>
      <protection hidden="1"/>
    </xf>
    <xf numFmtId="4" fontId="12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1" fillId="3" borderId="3" xfId="3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Alignment="1" applyProtection="1">
      <alignment horizontal="right" wrapText="1"/>
      <protection hidden="1"/>
    </xf>
    <xf numFmtId="0" fontId="11" fillId="3" borderId="1" xfId="0" applyFont="1" applyFill="1" applyBorder="1" applyAlignment="1" applyProtection="1">
      <alignment horizontal="right" wrapText="1"/>
      <protection hidden="1"/>
    </xf>
    <xf numFmtId="44" fontId="12" fillId="3" borderId="1" xfId="0" applyNumberFormat="1" applyFont="1" applyFill="1" applyBorder="1" applyAlignment="1" applyProtection="1">
      <alignment wrapText="1"/>
      <protection hidden="1"/>
    </xf>
    <xf numFmtId="44" fontId="20" fillId="3" borderId="1" xfId="0" applyNumberFormat="1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9" fillId="4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3" fillId="0" borderId="0" xfId="19" applyBorder="1" applyAlignment="1" applyProtection="1">
      <alignment horizont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wrapText="1"/>
    </xf>
    <xf numFmtId="0" fontId="10" fillId="4" borderId="0" xfId="0" applyFont="1" applyFill="1" applyAlignment="1" applyProtection="1">
      <alignment horizontal="center" wrapText="1"/>
    </xf>
    <xf numFmtId="0" fontId="7" fillId="6" borderId="20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7" fillId="0" borderId="1" xfId="0" applyFont="1" applyBorder="1" applyAlignment="1" applyProtection="1">
      <alignment wrapText="1"/>
      <protection hidden="1"/>
    </xf>
    <xf numFmtId="0" fontId="0" fillId="9" borderId="21" xfId="0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0" fillId="4" borderId="0" xfId="0" applyFont="1" applyFill="1" applyAlignment="1" applyProtection="1">
      <alignment horizontal="center" wrapText="1"/>
    </xf>
    <xf numFmtId="0" fontId="23" fillId="8" borderId="29" xfId="0" applyFont="1" applyFill="1" applyBorder="1" applyAlignment="1">
      <alignment horizontal="center"/>
    </xf>
    <xf numFmtId="0" fontId="23" fillId="8" borderId="30" xfId="0" applyFont="1" applyFill="1" applyBorder="1" applyAlignment="1">
      <alignment horizontal="center"/>
    </xf>
    <xf numFmtId="0" fontId="9" fillId="4" borderId="0" xfId="0" applyFont="1" applyFill="1" applyAlignment="1" applyProtection="1">
      <alignment horizontal="center" wrapText="1"/>
    </xf>
    <xf numFmtId="0" fontId="26" fillId="10" borderId="31" xfId="0" applyFont="1" applyFill="1" applyBorder="1" applyAlignment="1">
      <alignment horizontal="center" wrapText="1"/>
    </xf>
    <xf numFmtId="0" fontId="26" fillId="10" borderId="32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7" fillId="7" borderId="10" xfId="0" applyFont="1" applyFill="1" applyBorder="1" applyAlignment="1" applyProtection="1">
      <alignment horizontal="center" wrapText="1"/>
      <protection locked="0"/>
    </xf>
    <xf numFmtId="0" fontId="17" fillId="7" borderId="6" xfId="0" applyFont="1" applyFill="1" applyBorder="1" applyAlignment="1" applyProtection="1">
      <alignment horizontal="center" wrapText="1"/>
      <protection locked="0"/>
    </xf>
    <xf numFmtId="0" fontId="17" fillId="7" borderId="11" xfId="0" applyFont="1" applyFill="1" applyBorder="1" applyAlignment="1" applyProtection="1">
      <alignment horizontal="center" wrapText="1"/>
      <protection locked="0"/>
    </xf>
    <xf numFmtId="9" fontId="18" fillId="7" borderId="12" xfId="5" applyFont="1" applyFill="1" applyBorder="1" applyAlignment="1" applyProtection="1">
      <alignment horizontal="center" wrapText="1"/>
    </xf>
    <xf numFmtId="9" fontId="18" fillId="7" borderId="13" xfId="5" applyFont="1" applyFill="1" applyBorder="1" applyAlignment="1" applyProtection="1">
      <alignment horizontal="center" wrapText="1"/>
    </xf>
    <xf numFmtId="9" fontId="18" fillId="7" borderId="14" xfId="5" applyFont="1" applyFill="1" applyBorder="1" applyAlignment="1" applyProtection="1">
      <alignment horizontal="center" wrapText="1"/>
    </xf>
    <xf numFmtId="0" fontId="17" fillId="7" borderId="7" xfId="0" applyFont="1" applyFill="1" applyBorder="1" applyAlignment="1" applyProtection="1">
      <alignment horizontal="center" wrapText="1"/>
    </xf>
    <xf numFmtId="0" fontId="17" fillId="7" borderId="8" xfId="0" applyFont="1" applyFill="1" applyBorder="1" applyAlignment="1" applyProtection="1">
      <alignment horizontal="center" wrapText="1"/>
    </xf>
    <xf numFmtId="0" fontId="17" fillId="7" borderId="9" xfId="0" applyFont="1" applyFill="1" applyBorder="1" applyAlignment="1" applyProtection="1">
      <alignment horizontal="center" wrapText="1"/>
    </xf>
    <xf numFmtId="0" fontId="0" fillId="5" borderId="18" xfId="0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horizontal="center" vertical="center" wrapText="1"/>
    </xf>
    <xf numFmtId="0" fontId="0" fillId="5" borderId="22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3" fillId="0" borderId="24" xfId="19" applyBorder="1" applyAlignment="1" applyProtection="1">
      <alignment horizontal="center" wrapText="1"/>
    </xf>
    <xf numFmtId="0" fontId="13" fillId="0" borderId="0" xfId="19" applyBorder="1" applyAlignment="1" applyProtection="1">
      <alignment horizontal="center" wrapText="1"/>
    </xf>
    <xf numFmtId="0" fontId="11" fillId="4" borderId="3" xfId="3" applyFont="1" applyFill="1" applyBorder="1" applyAlignment="1" applyProtection="1">
      <alignment horizontal="left" vertical="center" wrapText="1"/>
      <protection hidden="1"/>
    </xf>
    <xf numFmtId="0" fontId="11" fillId="4" borderId="4" xfId="3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center" wrapText="1"/>
      <protection hidden="1"/>
    </xf>
    <xf numFmtId="0" fontId="11" fillId="3" borderId="5" xfId="0" applyFont="1" applyFill="1" applyBorder="1" applyAlignment="1" applyProtection="1">
      <alignment horizontal="center" wrapText="1"/>
      <protection hidden="1"/>
    </xf>
    <xf numFmtId="0" fontId="11" fillId="3" borderId="4" xfId="0" applyFont="1" applyFill="1" applyBorder="1" applyAlignment="1" applyProtection="1">
      <alignment horizontal="center" wrapText="1"/>
      <protection hidden="1"/>
    </xf>
    <xf numFmtId="9" fontId="12" fillId="3" borderId="1" xfId="5" applyFont="1" applyFill="1" applyBorder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10" fillId="4" borderId="0" xfId="0" applyFont="1" applyFill="1" applyAlignment="1" applyProtection="1">
      <alignment horizontal="center" wrapText="1"/>
      <protection hidden="1"/>
    </xf>
    <xf numFmtId="0" fontId="11" fillId="4" borderId="1" xfId="3" applyFont="1" applyFill="1" applyBorder="1" applyAlignment="1" applyProtection="1">
      <alignment horizontal="center" vertical="center" wrapText="1"/>
      <protection hidden="1"/>
    </xf>
  </cellXfs>
  <cellStyles count="20"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/>
    <cellStyle name="Hyperlink seguido" xfId="7" builtinId="9" hidden="1"/>
    <cellStyle name="Hyperlink seguido" xfId="9" builtinId="9" hidden="1"/>
    <cellStyle name="Hyperlink seguido" xfId="11" builtinId="9" hidden="1"/>
    <cellStyle name="Hyperlink seguido" xfId="13" builtinId="9" hidden="1"/>
    <cellStyle name="Hyperlink seguido" xfId="15" builtinId="9" hidden="1"/>
    <cellStyle name="Hyperlink seguido" xfId="17" builtinId="9" hidden="1"/>
    <cellStyle name="Moeda" xfId="4" builtinId="4"/>
    <cellStyle name="Normal" xfId="0" builtinId="0"/>
    <cellStyle name="Normal 2" xfId="1"/>
    <cellStyle name="Normal 4" xfId="2"/>
    <cellStyle name="Normal 9" xfId="3"/>
    <cellStyle name="Porcentagem" xfId="5" builtinId="5"/>
    <cellStyle name="Separador de milhares" xfId="18" builtin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esumo por Despesas'!A1"/><Relationship Id="rId1" Type="http://schemas.openxmlformats.org/officeDocument/2006/relationships/hyperlink" Target="#Or&#231;ament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ilha Gera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lanilha Ger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180975</xdr:rowOff>
    </xdr:from>
    <xdr:to>
      <xdr:col>1</xdr:col>
      <xdr:colOff>2590800</xdr:colOff>
      <xdr:row>19</xdr:row>
      <xdr:rowOff>104775</xdr:rowOff>
    </xdr:to>
    <xdr:sp macro="" textlink="">
      <xdr:nvSpPr>
        <xdr:cNvPr id="2" name="Seta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85750" y="5638800"/>
          <a:ext cx="2562225" cy="8763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Planilha</a:t>
          </a:r>
          <a:r>
            <a:rPr lang="pt-BR" sz="1100" baseline="0"/>
            <a:t> de Orçamento</a:t>
          </a:r>
        </a:p>
      </xdr:txBody>
    </xdr:sp>
    <xdr:clientData/>
  </xdr:twoCellAnchor>
  <xdr:twoCellAnchor>
    <xdr:from>
      <xdr:col>1</xdr:col>
      <xdr:colOff>2895600</xdr:colOff>
      <xdr:row>14</xdr:row>
      <xdr:rowOff>180975</xdr:rowOff>
    </xdr:from>
    <xdr:to>
      <xdr:col>2</xdr:col>
      <xdr:colOff>2466975</xdr:colOff>
      <xdr:row>19</xdr:row>
      <xdr:rowOff>95250</xdr:rowOff>
    </xdr:to>
    <xdr:sp macro="" textlink="">
      <xdr:nvSpPr>
        <xdr:cNvPr id="5" name="Seta para a direit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52775" y="5638800"/>
          <a:ext cx="2562225" cy="86677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Resumo por Despesas</a:t>
          </a:r>
          <a:endParaRPr lang="pt-B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</xdr:colOff>
      <xdr:row>1</xdr:row>
      <xdr:rowOff>8093</xdr:rowOff>
    </xdr:from>
    <xdr:to>
      <xdr:col>1</xdr:col>
      <xdr:colOff>56030</xdr:colOff>
      <xdr:row>5</xdr:row>
      <xdr:rowOff>11207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602" y="8093"/>
          <a:ext cx="2134722" cy="79873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/>
            <a:t>Dados Gerais</a:t>
          </a:r>
        </a:p>
      </xdr:txBody>
    </xdr:sp>
    <xdr:clientData/>
  </xdr:twoCellAnchor>
  <xdr:twoCellAnchor>
    <xdr:from>
      <xdr:col>3</xdr:col>
      <xdr:colOff>952499</xdr:colOff>
      <xdr:row>21</xdr:row>
      <xdr:rowOff>112060</xdr:rowOff>
    </xdr:from>
    <xdr:to>
      <xdr:col>5</xdr:col>
      <xdr:colOff>1895475</xdr:colOff>
      <xdr:row>27</xdr:row>
      <xdr:rowOff>85725</xdr:rowOff>
    </xdr:to>
    <xdr:sp macro="" textlink="">
      <xdr:nvSpPr>
        <xdr:cNvPr id="5" name="Texto explicativo retangula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7219949" y="5379385"/>
          <a:ext cx="3038476" cy="735665"/>
        </a:xfrm>
        <a:prstGeom prst="wedgeRectCallout">
          <a:avLst>
            <a:gd name="adj1" fmla="val -77777"/>
            <a:gd name="adj2" fmla="val 3790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ATUALIZAR </a:t>
          </a:r>
          <a:r>
            <a:rPr lang="pt-BR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COTAÇÕES E AS DATAS DA COTAÇÃO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63500</xdr:rowOff>
    </xdr:from>
    <xdr:to>
      <xdr:col>0</xdr:col>
      <xdr:colOff>2485653</xdr:colOff>
      <xdr:row>4</xdr:row>
      <xdr:rowOff>85664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49250" y="63500"/>
          <a:ext cx="2136403" cy="78416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/>
            <a:t>Dados Gerais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4.bcb.gov.br/pec/taxas/port/ptaxnpesq.asp?id=txcotaca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B3" sqref="B3:C3"/>
    </sheetView>
  </sheetViews>
  <sheetFormatPr defaultRowHeight="15"/>
  <cols>
    <col min="1" max="1" width="3.85546875" customWidth="1"/>
    <col min="2" max="2" width="44.85546875" customWidth="1"/>
    <col min="3" max="3" width="39.28515625" customWidth="1"/>
  </cols>
  <sheetData>
    <row r="1" spans="1:4" ht="15" customHeight="1">
      <c r="A1" s="43"/>
      <c r="B1" s="68" t="s">
        <v>17</v>
      </c>
      <c r="C1" s="68"/>
      <c r="D1" s="43"/>
    </row>
    <row r="2" spans="1:4" ht="15.75" customHeight="1">
      <c r="A2" s="44"/>
      <c r="B2" s="65" t="s">
        <v>29</v>
      </c>
      <c r="C2" s="65"/>
      <c r="D2" s="44"/>
    </row>
    <row r="3" spans="1:4" ht="15.75" customHeight="1">
      <c r="A3" s="45"/>
      <c r="B3" s="65" t="s">
        <v>31</v>
      </c>
      <c r="C3" s="65"/>
      <c r="D3" s="51"/>
    </row>
    <row r="4" spans="1:4" ht="15.75" customHeight="1" thickBot="1">
      <c r="A4" s="51"/>
      <c r="B4" s="51"/>
      <c r="C4" s="51"/>
      <c r="D4" s="51"/>
    </row>
    <row r="5" spans="1:4" ht="35.25" customHeight="1" thickBot="1">
      <c r="A5" s="52"/>
      <c r="B5" s="69" t="s">
        <v>54</v>
      </c>
      <c r="C5" s="70"/>
      <c r="D5" s="52"/>
    </row>
    <row r="6" spans="1:4" ht="15.75" thickBot="1">
      <c r="B6" s="66" t="s">
        <v>48</v>
      </c>
      <c r="C6" s="67"/>
    </row>
    <row r="7" spans="1:4" ht="44.25" customHeight="1">
      <c r="B7" s="56" t="s">
        <v>43</v>
      </c>
      <c r="C7" s="57" t="s">
        <v>44</v>
      </c>
    </row>
    <row r="8" spans="1:4" ht="39.75" customHeight="1">
      <c r="B8" s="54" t="s">
        <v>45</v>
      </c>
      <c r="C8" s="55" t="s">
        <v>49</v>
      </c>
    </row>
    <row r="9" spans="1:4" ht="77.25" customHeight="1">
      <c r="B9" s="61" t="s">
        <v>53</v>
      </c>
      <c r="C9" s="62"/>
    </row>
    <row r="10" spans="1:4" ht="60" customHeight="1">
      <c r="B10" s="61" t="s">
        <v>46</v>
      </c>
      <c r="C10" s="62"/>
    </row>
    <row r="11" spans="1:4" ht="84.75" customHeight="1" thickBot="1">
      <c r="B11" s="63" t="s">
        <v>47</v>
      </c>
      <c r="C11" s="64"/>
    </row>
    <row r="12" spans="1:4" ht="15.75" thickBot="1"/>
    <row r="13" spans="1:4">
      <c r="B13" s="71" t="s">
        <v>52</v>
      </c>
      <c r="C13" s="72"/>
    </row>
    <row r="14" spans="1:4" ht="15" customHeight="1" thickBot="1">
      <c r="B14" s="59" t="s">
        <v>26</v>
      </c>
      <c r="C14" s="60"/>
    </row>
  </sheetData>
  <mergeCells count="10">
    <mergeCell ref="B2:C2"/>
    <mergeCell ref="B1:C1"/>
    <mergeCell ref="B9:C9"/>
    <mergeCell ref="B5:C5"/>
    <mergeCell ref="B13:C13"/>
    <mergeCell ref="B14:C14"/>
    <mergeCell ref="B10:C10"/>
    <mergeCell ref="B11:C11"/>
    <mergeCell ref="B3:C3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125" workbookViewId="0">
      <selection activeCell="B3" sqref="B3:K3"/>
    </sheetView>
  </sheetViews>
  <sheetFormatPr defaultColWidth="8.85546875" defaultRowHeight="15"/>
  <cols>
    <col min="1" max="1" width="31.28515625" style="1" customWidth="1"/>
    <col min="2" max="2" width="37.42578125" style="1" customWidth="1"/>
    <col min="3" max="3" width="25.28515625" style="1" customWidth="1"/>
    <col min="4" max="5" width="15.7109375" style="1" customWidth="1"/>
    <col min="6" max="6" width="34.85546875" style="1" customWidth="1"/>
    <col min="7" max="7" width="36.28515625" style="1" customWidth="1"/>
    <col min="8" max="8" width="18.28515625" style="1" customWidth="1"/>
    <col min="9" max="9" width="9.140625" style="1" customWidth="1"/>
    <col min="10" max="10" width="18.5703125" style="1" customWidth="1"/>
    <col min="11" max="11" width="14.7109375" style="1" customWidth="1"/>
    <col min="12" max="12" width="20" style="1" customWidth="1"/>
    <col min="13" max="13" width="16.28515625" style="1" bestFit="1" customWidth="1"/>
    <col min="14" max="14" width="24.85546875" style="1" bestFit="1" customWidth="1"/>
    <col min="15" max="15" width="7.42578125" style="1" customWidth="1"/>
    <col min="16" max="16" width="8.85546875" style="1"/>
    <col min="17" max="17" width="42.5703125" style="20" hidden="1" customWidth="1"/>
    <col min="18" max="18" width="9.140625" style="1" customWidth="1"/>
    <col min="19" max="19" width="16.42578125" style="1" customWidth="1"/>
    <col min="20" max="24" width="9.140625" style="1" customWidth="1"/>
    <col min="25" max="16384" width="8.85546875" style="1"/>
  </cols>
  <sheetData>
    <row r="1" spans="1:17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</row>
    <row r="2" spans="1:17" ht="15" customHeight="1">
      <c r="A2" s="2"/>
      <c r="B2" s="65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2"/>
      <c r="M2" s="2"/>
      <c r="N2" s="2"/>
    </row>
    <row r="3" spans="1:17" ht="15.75" thickBot="1">
      <c r="A3" s="2"/>
      <c r="B3" s="65" t="s">
        <v>30</v>
      </c>
      <c r="C3" s="65"/>
      <c r="D3" s="65"/>
      <c r="E3" s="65"/>
      <c r="F3" s="65"/>
      <c r="G3" s="65"/>
      <c r="H3" s="65"/>
      <c r="I3" s="65"/>
      <c r="J3" s="65"/>
      <c r="K3" s="65"/>
      <c r="L3" s="2"/>
      <c r="M3" s="2"/>
    </row>
    <row r="4" spans="1:17">
      <c r="A4" s="82" t="s">
        <v>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7" ht="15.75" thickBo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7" ht="105">
      <c r="A6" s="48" t="s">
        <v>39</v>
      </c>
      <c r="B6" s="48" t="s">
        <v>55</v>
      </c>
      <c r="C6" s="48" t="s">
        <v>42</v>
      </c>
      <c r="D6" s="48" t="s">
        <v>50</v>
      </c>
      <c r="E6" s="53" t="s">
        <v>51</v>
      </c>
      <c r="F6" s="49" t="s">
        <v>38</v>
      </c>
      <c r="G6" s="49" t="s">
        <v>41</v>
      </c>
      <c r="H6" s="49" t="s">
        <v>37</v>
      </c>
      <c r="I6" s="49" t="s">
        <v>0</v>
      </c>
      <c r="J6" s="49" t="s">
        <v>7</v>
      </c>
      <c r="K6" s="49" t="s">
        <v>40</v>
      </c>
      <c r="L6" s="49" t="s">
        <v>4</v>
      </c>
      <c r="M6" s="50" t="str">
        <f>"TAXAS DE IMPORTAÇÃO "&amp;TEXT(A31,"0,0%")</f>
        <v>TAXAS DE IMPORTAÇÃO 10,0%</v>
      </c>
    </row>
    <row r="7" spans="1:17">
      <c r="A7" s="3" t="s">
        <v>8</v>
      </c>
      <c r="B7" s="3"/>
      <c r="C7" s="3"/>
      <c r="D7" s="3"/>
      <c r="E7" s="3" t="s">
        <v>8</v>
      </c>
      <c r="F7" s="3"/>
      <c r="G7" s="3"/>
      <c r="H7" s="3"/>
      <c r="I7" s="3"/>
      <c r="J7" s="3"/>
      <c r="K7" s="4" t="s">
        <v>8</v>
      </c>
      <c r="L7" s="5" t="str">
        <f>IF(K7="SELECIONE","",VLOOKUP(K7,$A$22:$C$29,2,FALSE)*J7*I7)</f>
        <v/>
      </c>
      <c r="M7" s="5" t="str">
        <f t="shared" ref="M7:M19" si="0">IF(OR(K7="Real",K7="SELECIONE"),"",L7*$A$31)</f>
        <v/>
      </c>
      <c r="Q7" s="23" t="s">
        <v>9</v>
      </c>
    </row>
    <row r="8" spans="1:17">
      <c r="A8" s="3" t="s">
        <v>8</v>
      </c>
      <c r="B8" s="3"/>
      <c r="C8" s="3"/>
      <c r="D8" s="3"/>
      <c r="E8" s="3" t="s">
        <v>8</v>
      </c>
      <c r="F8" s="3"/>
      <c r="G8" s="3"/>
      <c r="H8" s="3"/>
      <c r="I8" s="3"/>
      <c r="J8" s="3"/>
      <c r="K8" s="4" t="s">
        <v>8</v>
      </c>
      <c r="L8" s="5" t="str">
        <f t="shared" ref="L8:L19" si="1">IF(K8="SELECIONE","",VLOOKUP(K8,$A$22:$C$29,2,FALSE)*J8*I8)</f>
        <v/>
      </c>
      <c r="M8" s="5" t="str">
        <f t="shared" si="0"/>
        <v/>
      </c>
      <c r="Q8" s="27" t="s">
        <v>8</v>
      </c>
    </row>
    <row r="9" spans="1:17">
      <c r="A9" s="3" t="s">
        <v>8</v>
      </c>
      <c r="B9" s="3"/>
      <c r="C9" s="3"/>
      <c r="D9" s="3"/>
      <c r="E9" s="3" t="s">
        <v>8</v>
      </c>
      <c r="F9" s="3"/>
      <c r="G9" s="3"/>
      <c r="H9" s="3"/>
      <c r="I9" s="3"/>
      <c r="J9" s="3"/>
      <c r="K9" s="4" t="s">
        <v>8</v>
      </c>
      <c r="L9" s="5" t="str">
        <f t="shared" si="1"/>
        <v/>
      </c>
      <c r="M9" s="5" t="str">
        <f t="shared" si="0"/>
        <v/>
      </c>
      <c r="Q9" s="27" t="s">
        <v>34</v>
      </c>
    </row>
    <row r="10" spans="1:17">
      <c r="A10" s="3" t="s">
        <v>8</v>
      </c>
      <c r="B10" s="3"/>
      <c r="C10" s="3"/>
      <c r="D10" s="3"/>
      <c r="E10" s="3" t="s">
        <v>8</v>
      </c>
      <c r="F10" s="3"/>
      <c r="G10" s="3"/>
      <c r="H10" s="3"/>
      <c r="I10" s="3"/>
      <c r="J10" s="3"/>
      <c r="K10" s="4" t="s">
        <v>8</v>
      </c>
      <c r="L10" s="5" t="str">
        <f t="shared" si="1"/>
        <v/>
      </c>
      <c r="M10" s="5" t="str">
        <f t="shared" si="0"/>
        <v/>
      </c>
      <c r="Q10" s="27" t="s">
        <v>13</v>
      </c>
    </row>
    <row r="11" spans="1:17">
      <c r="A11" s="3" t="s">
        <v>8</v>
      </c>
      <c r="B11" s="3"/>
      <c r="C11" s="3"/>
      <c r="D11" s="3"/>
      <c r="E11" s="3" t="s">
        <v>8</v>
      </c>
      <c r="F11" s="3"/>
      <c r="G11" s="3"/>
      <c r="H11" s="3"/>
      <c r="I11" s="3"/>
      <c r="J11" s="3"/>
      <c r="K11" s="4" t="s">
        <v>8</v>
      </c>
      <c r="L11" s="5" t="str">
        <f t="shared" si="1"/>
        <v/>
      </c>
      <c r="M11" s="5" t="str">
        <f t="shared" si="0"/>
        <v/>
      </c>
      <c r="Q11" s="27" t="s">
        <v>14</v>
      </c>
    </row>
    <row r="12" spans="1:17">
      <c r="A12" s="3" t="s">
        <v>8</v>
      </c>
      <c r="B12" s="3"/>
      <c r="C12" s="3"/>
      <c r="D12" s="3"/>
      <c r="E12" s="3" t="s">
        <v>8</v>
      </c>
      <c r="F12" s="3"/>
      <c r="G12" s="3"/>
      <c r="H12" s="3"/>
      <c r="I12" s="3"/>
      <c r="J12" s="3"/>
      <c r="K12" s="4" t="s">
        <v>8</v>
      </c>
      <c r="L12" s="5" t="str">
        <f t="shared" si="1"/>
        <v/>
      </c>
      <c r="M12" s="5" t="str">
        <f t="shared" si="0"/>
        <v/>
      </c>
      <c r="Q12" s="27"/>
    </row>
    <row r="13" spans="1:17">
      <c r="A13" s="3" t="s">
        <v>8</v>
      </c>
      <c r="B13" s="3"/>
      <c r="C13" s="3"/>
      <c r="D13" s="3"/>
      <c r="E13" s="3" t="s">
        <v>8</v>
      </c>
      <c r="F13" s="3"/>
      <c r="G13" s="3"/>
      <c r="H13" s="3"/>
      <c r="I13" s="3"/>
      <c r="J13" s="3"/>
      <c r="K13" s="4" t="s">
        <v>8</v>
      </c>
      <c r="L13" s="5" t="str">
        <f t="shared" si="1"/>
        <v/>
      </c>
      <c r="M13" s="5" t="str">
        <f t="shared" si="0"/>
        <v/>
      </c>
      <c r="Q13" s="27"/>
    </row>
    <row r="14" spans="1:17">
      <c r="A14" s="3" t="s">
        <v>8</v>
      </c>
      <c r="B14" s="3"/>
      <c r="C14" s="3"/>
      <c r="D14" s="3"/>
      <c r="E14" s="3" t="s">
        <v>8</v>
      </c>
      <c r="F14" s="3"/>
      <c r="G14" s="3"/>
      <c r="H14" s="3"/>
      <c r="I14" s="3"/>
      <c r="J14" s="3"/>
      <c r="K14" s="4" t="s">
        <v>8</v>
      </c>
      <c r="L14" s="5" t="str">
        <f t="shared" si="1"/>
        <v/>
      </c>
      <c r="M14" s="5" t="str">
        <f t="shared" si="0"/>
        <v/>
      </c>
      <c r="Q14" s="27"/>
    </row>
    <row r="15" spans="1:17">
      <c r="A15" s="3" t="s">
        <v>8</v>
      </c>
      <c r="B15" s="3"/>
      <c r="C15" s="3"/>
      <c r="D15" s="3"/>
      <c r="E15" s="3" t="s">
        <v>8</v>
      </c>
      <c r="F15" s="3"/>
      <c r="G15" s="3"/>
      <c r="H15" s="3"/>
      <c r="I15" s="3"/>
      <c r="J15" s="3"/>
      <c r="K15" s="4" t="s">
        <v>8</v>
      </c>
      <c r="L15" s="5" t="str">
        <f t="shared" si="1"/>
        <v/>
      </c>
      <c r="M15" s="5" t="str">
        <f t="shared" si="0"/>
        <v/>
      </c>
      <c r="Q15" s="27"/>
    </row>
    <row r="16" spans="1:17">
      <c r="A16" s="3" t="s">
        <v>8</v>
      </c>
      <c r="B16" s="3"/>
      <c r="C16" s="3"/>
      <c r="D16" s="3"/>
      <c r="E16" s="3" t="s">
        <v>8</v>
      </c>
      <c r="F16" s="3"/>
      <c r="G16" s="3"/>
      <c r="H16" s="3"/>
      <c r="I16" s="3"/>
      <c r="J16" s="3"/>
      <c r="K16" s="4" t="s">
        <v>8</v>
      </c>
      <c r="L16" s="5" t="str">
        <f t="shared" si="1"/>
        <v/>
      </c>
      <c r="M16" s="5" t="str">
        <f t="shared" si="0"/>
        <v/>
      </c>
      <c r="Q16" s="27"/>
    </row>
    <row r="17" spans="1:17">
      <c r="A17" s="3" t="s">
        <v>8</v>
      </c>
      <c r="B17" s="3"/>
      <c r="C17" s="3"/>
      <c r="D17" s="3"/>
      <c r="E17" s="3" t="s">
        <v>8</v>
      </c>
      <c r="F17" s="3"/>
      <c r="G17" s="3"/>
      <c r="H17" s="3"/>
      <c r="I17" s="3"/>
      <c r="J17" s="3"/>
      <c r="K17" s="4" t="s">
        <v>8</v>
      </c>
      <c r="L17" s="5" t="str">
        <f t="shared" si="1"/>
        <v/>
      </c>
      <c r="M17" s="5" t="str">
        <f t="shared" si="0"/>
        <v/>
      </c>
      <c r="Q17" s="33"/>
    </row>
    <row r="18" spans="1:17">
      <c r="A18" s="3" t="s">
        <v>8</v>
      </c>
      <c r="B18" s="3"/>
      <c r="C18" s="3"/>
      <c r="D18" s="3"/>
      <c r="E18" s="3" t="s">
        <v>8</v>
      </c>
      <c r="F18" s="3"/>
      <c r="G18" s="3"/>
      <c r="H18" s="3"/>
      <c r="I18" s="3"/>
      <c r="J18" s="3"/>
      <c r="K18" s="4" t="s">
        <v>8</v>
      </c>
      <c r="L18" s="5" t="str">
        <f t="shared" si="1"/>
        <v/>
      </c>
      <c r="M18" s="5" t="str">
        <f t="shared" si="0"/>
        <v/>
      </c>
    </row>
    <row r="19" spans="1:17">
      <c r="A19" s="3" t="s">
        <v>8</v>
      </c>
      <c r="B19" s="3"/>
      <c r="C19" s="3"/>
      <c r="D19" s="3"/>
      <c r="E19" s="3" t="s">
        <v>8</v>
      </c>
      <c r="F19" s="3"/>
      <c r="G19" s="3"/>
      <c r="H19" s="3"/>
      <c r="I19" s="3"/>
      <c r="J19" s="3"/>
      <c r="K19" s="4" t="s">
        <v>8</v>
      </c>
      <c r="L19" s="5" t="str">
        <f t="shared" si="1"/>
        <v/>
      </c>
      <c r="M19" s="5" t="str">
        <f t="shared" si="0"/>
        <v/>
      </c>
    </row>
    <row r="20" spans="1:17" ht="15.75" thickBot="1"/>
    <row r="21" spans="1:17" ht="21">
      <c r="A21" s="79" t="s">
        <v>23</v>
      </c>
      <c r="B21" s="80"/>
      <c r="C21" s="81"/>
    </row>
    <row r="22" spans="1:17">
      <c r="A22" s="9" t="s">
        <v>21</v>
      </c>
      <c r="B22" s="10" t="s">
        <v>20</v>
      </c>
      <c r="C22" s="11" t="s">
        <v>24</v>
      </c>
    </row>
    <row r="23" spans="1:17" hidden="1">
      <c r="A23" s="12" t="s">
        <v>8</v>
      </c>
      <c r="B23" s="13"/>
      <c r="C23" s="14"/>
    </row>
    <row r="24" spans="1:17" hidden="1">
      <c r="A24" s="12" t="s">
        <v>1</v>
      </c>
      <c r="B24" s="15">
        <v>1</v>
      </c>
      <c r="C24" s="16">
        <v>43333</v>
      </c>
    </row>
    <row r="25" spans="1:17">
      <c r="A25" s="17" t="s">
        <v>2</v>
      </c>
      <c r="B25" s="18">
        <v>6.4185999999999996</v>
      </c>
      <c r="C25" s="19">
        <v>44075</v>
      </c>
    </row>
    <row r="26" spans="1:17">
      <c r="A26" s="17" t="s">
        <v>3</v>
      </c>
      <c r="B26" s="18">
        <v>5.3726000000000003</v>
      </c>
      <c r="C26" s="19">
        <v>44075</v>
      </c>
    </row>
    <row r="27" spans="1:17">
      <c r="A27" s="17"/>
      <c r="B27" s="18"/>
      <c r="C27" s="19"/>
    </row>
    <row r="28" spans="1:17">
      <c r="A28" s="17"/>
      <c r="B28" s="18"/>
      <c r="C28" s="19"/>
    </row>
    <row r="29" spans="1:17">
      <c r="A29" s="17"/>
      <c r="B29" s="18"/>
      <c r="C29" s="19"/>
    </row>
    <row r="30" spans="1:17" ht="21">
      <c r="A30" s="73" t="s">
        <v>22</v>
      </c>
      <c r="B30" s="74"/>
      <c r="C30" s="75"/>
      <c r="D30" s="88" t="s">
        <v>28</v>
      </c>
      <c r="E30" s="89"/>
      <c r="F30" s="90"/>
      <c r="G30" s="90"/>
      <c r="H30" s="46"/>
      <c r="I30" s="46"/>
    </row>
    <row r="31" spans="1:17" ht="24" thickBot="1">
      <c r="A31" s="76">
        <v>0.1</v>
      </c>
      <c r="B31" s="77"/>
      <c r="C31" s="78"/>
      <c r="D31" s="91" t="s">
        <v>27</v>
      </c>
      <c r="E31" s="92"/>
      <c r="F31" s="92"/>
      <c r="G31" s="92"/>
      <c r="H31" s="47"/>
      <c r="I31" s="47"/>
    </row>
  </sheetData>
  <sheetProtection formatColumns="0" formatRows="0" sort="0" autoFilter="0"/>
  <dataConsolidate/>
  <mergeCells count="9">
    <mergeCell ref="B1:K1"/>
    <mergeCell ref="A30:C30"/>
    <mergeCell ref="A31:C31"/>
    <mergeCell ref="B3:K3"/>
    <mergeCell ref="B2:K2"/>
    <mergeCell ref="A21:C21"/>
    <mergeCell ref="A4:M5"/>
    <mergeCell ref="D30:G30"/>
    <mergeCell ref="D31:G31"/>
  </mergeCells>
  <conditionalFormatting sqref="D7:K19 A7:B19">
    <cfRule type="expression" dxfId="1" priority="11">
      <formula>IF(OR(A7="SELECIONE",A7=""),TRUE,FALSE)</formula>
    </cfRule>
  </conditionalFormatting>
  <conditionalFormatting sqref="C7:C19">
    <cfRule type="expression" dxfId="0" priority="1">
      <formula>IF(OR(C7="SELECIONE",C7=""),TRUE,FALSE)</formula>
    </cfRule>
  </conditionalFormatting>
  <dataValidations count="4">
    <dataValidation type="list" allowBlank="1" showInputMessage="1" showErrorMessage="1" sqref="Q15:Q16">
      <formula1>$U$3:$U$4</formula1>
    </dataValidation>
    <dataValidation type="list" allowBlank="1" showInputMessage="1" showErrorMessage="1" sqref="K7:K19">
      <formula1>$A$23:$A$28</formula1>
    </dataValidation>
    <dataValidation type="list" allowBlank="1" showInputMessage="1" showErrorMessage="1" sqref="E7:E19">
      <formula1>"SELECIONE,Sim,Não,Não se aplica"</formula1>
    </dataValidation>
    <dataValidation type="list" allowBlank="1" showInputMessage="1" showErrorMessage="1" sqref="A7:A19">
      <formula1>$Q$8:$Q$11</formula1>
    </dataValidation>
  </dataValidations>
  <hyperlinks>
    <hyperlink ref="D31:G31" r:id="rId1" display="https://www4.bcb.gov.br/pec/taxas/port/ptaxnpesq.asp?id=txcotacao"/>
  </hyperlinks>
  <pageMargins left="0.511811024" right="0.511811024" top="0.78740157499999996" bottom="0.78740157499999996" header="0.31496062000000002" footer="0.31496062000000002"/>
  <pageSetup paperSize="9" scale="57" orientation="landscape" verticalDpi="300" r:id="rId2"/>
  <colBreaks count="1" manualBreakCount="1">
    <brk id="14" max="1048575" man="1"/>
  </colBreaks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'Resumo por Despesas'!$H$5:$H$12</xm:f>
          </x14:formula1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120" zoomScaleNormal="115" zoomScaleSheetLayoutView="120" zoomScalePageLayoutView="115" workbookViewId="0">
      <selection activeCell="A3" sqref="A3:G3"/>
    </sheetView>
  </sheetViews>
  <sheetFormatPr defaultColWidth="8.85546875" defaultRowHeight="15"/>
  <cols>
    <col min="1" max="1" width="41" style="42" bestFit="1" customWidth="1"/>
    <col min="2" max="2" width="36.7109375" style="42" customWidth="1"/>
    <col min="3" max="3" width="5.28515625" style="20" customWidth="1"/>
    <col min="4" max="4" width="13.28515625" style="20" customWidth="1"/>
    <col min="5" max="5" width="12.140625" style="20" customWidth="1"/>
    <col min="6" max="6" width="13.85546875" style="20" customWidth="1"/>
    <col min="7" max="7" width="8.85546875" style="20"/>
    <col min="8" max="8" width="42.5703125" style="20" hidden="1" customWidth="1"/>
    <col min="9" max="16384" width="8.85546875" style="20"/>
  </cols>
  <sheetData>
    <row r="1" spans="1:8">
      <c r="A1" s="99" t="s">
        <v>17</v>
      </c>
      <c r="B1" s="99"/>
      <c r="C1" s="99"/>
      <c r="D1" s="99"/>
      <c r="E1" s="99"/>
      <c r="F1" s="99"/>
      <c r="G1" s="99"/>
    </row>
    <row r="2" spans="1:8">
      <c r="A2" s="100" t="s">
        <v>29</v>
      </c>
      <c r="B2" s="100"/>
      <c r="C2" s="100"/>
      <c r="D2" s="100"/>
      <c r="E2" s="100"/>
      <c r="F2" s="100"/>
      <c r="G2" s="100"/>
    </row>
    <row r="3" spans="1:8">
      <c r="A3" s="100" t="s">
        <v>31</v>
      </c>
      <c r="B3" s="100"/>
      <c r="C3" s="100"/>
      <c r="D3" s="100"/>
      <c r="E3" s="100"/>
      <c r="F3" s="100"/>
      <c r="G3" s="100"/>
    </row>
    <row r="4" spans="1:8">
      <c r="A4" s="93"/>
      <c r="B4" s="94"/>
      <c r="C4" s="22"/>
      <c r="D4" s="101"/>
      <c r="E4" s="101"/>
      <c r="F4" s="101"/>
      <c r="G4" s="22"/>
      <c r="H4" s="23" t="s">
        <v>9</v>
      </c>
    </row>
    <row r="5" spans="1:8" ht="30">
      <c r="A5" s="24" t="s">
        <v>16</v>
      </c>
      <c r="B5" s="25" t="s">
        <v>5</v>
      </c>
      <c r="C5" s="22"/>
      <c r="D5" s="26" t="str">
        <f>Orçamento!A22</f>
        <v>MOEDA</v>
      </c>
      <c r="E5" s="26" t="str">
        <f>Orçamento!B22</f>
        <v>COTAÇÃO</v>
      </c>
      <c r="F5" s="26" t="str">
        <f>Orçamento!C22</f>
        <v>DATA DE COTAÇÃO</v>
      </c>
      <c r="G5" s="22"/>
      <c r="H5" s="27" t="s">
        <v>8</v>
      </c>
    </row>
    <row r="6" spans="1:8">
      <c r="A6" s="28"/>
      <c r="B6" s="29"/>
      <c r="C6" s="22"/>
      <c r="D6" s="30" t="str">
        <f>IF(Orçamento!A25="","",Orçamento!A25)</f>
        <v>EURO</v>
      </c>
      <c r="E6" s="30">
        <f>IF(Orçamento!B25="","",Orçamento!B25)</f>
        <v>6.4185999999999996</v>
      </c>
      <c r="F6" s="31">
        <f>IF(Orçamento!C25="","",Orçamento!C25)</f>
        <v>44075</v>
      </c>
      <c r="G6" s="22"/>
      <c r="H6" s="27" t="s">
        <v>32</v>
      </c>
    </row>
    <row r="7" spans="1:8">
      <c r="A7" s="58" t="s">
        <v>32</v>
      </c>
      <c r="B7" s="6">
        <f>SUMIFS(Orçamento!L:L,Orçamento!A:A,A7)</f>
        <v>0</v>
      </c>
      <c r="C7" s="22"/>
      <c r="D7" s="30" t="str">
        <f>IF(Orçamento!A26="","",Orçamento!A26)</f>
        <v>DOLAR</v>
      </c>
      <c r="E7" s="30">
        <f>IF(Orçamento!B26="","",Orçamento!B26)</f>
        <v>5.3726000000000003</v>
      </c>
      <c r="F7" s="31">
        <f>IF(Orçamento!C26="","",Orçamento!C26)</f>
        <v>44075</v>
      </c>
      <c r="G7" s="22"/>
      <c r="H7" s="27" t="s">
        <v>33</v>
      </c>
    </row>
    <row r="8" spans="1:8">
      <c r="A8" s="58" t="s">
        <v>33</v>
      </c>
      <c r="B8" s="6">
        <f>SUMIFS(Orçamento!L:L,Orçamento!A:A,A8)</f>
        <v>0</v>
      </c>
      <c r="C8" s="22"/>
      <c r="D8" s="30" t="str">
        <f>IF(Orçamento!A27="","",Orçamento!A27)</f>
        <v/>
      </c>
      <c r="E8" s="30" t="str">
        <f>IF(Orçamento!B27="","",Orçamento!B27)</f>
        <v/>
      </c>
      <c r="F8" s="31" t="str">
        <f>IF(Orçamento!C27="","",Orçamento!C27)</f>
        <v/>
      </c>
      <c r="G8" s="22"/>
      <c r="H8" s="27" t="s">
        <v>34</v>
      </c>
    </row>
    <row r="9" spans="1:8">
      <c r="A9" s="27" t="s">
        <v>34</v>
      </c>
      <c r="B9" s="6">
        <f>SUMIFS(Orçamento!L:L,Orçamento!A:A,A9)</f>
        <v>0</v>
      </c>
      <c r="C9" s="22"/>
      <c r="D9" s="30" t="str">
        <f>IF(Orçamento!A28="","",Orçamento!A28)</f>
        <v/>
      </c>
      <c r="E9" s="30" t="str">
        <f>IF(Orçamento!B28="","",Orçamento!B28)</f>
        <v/>
      </c>
      <c r="F9" s="31" t="str">
        <f>IF(Orçamento!C28="","",Orçamento!C28)</f>
        <v/>
      </c>
      <c r="G9" s="22"/>
      <c r="H9" s="27" t="s">
        <v>35</v>
      </c>
    </row>
    <row r="10" spans="1:8">
      <c r="A10" s="58" t="s">
        <v>35</v>
      </c>
      <c r="B10" s="6">
        <f>SUMIFS(Orçamento!L:L,Orçamento!A:A,A10)</f>
        <v>0</v>
      </c>
      <c r="C10" s="22"/>
      <c r="D10" s="30" t="str">
        <f>IF(Orçamento!A29="","",Orçamento!A29)</f>
        <v/>
      </c>
      <c r="E10" s="30" t="str">
        <f>IF(Orçamento!B29="","",Orçamento!B29)</f>
        <v/>
      </c>
      <c r="F10" s="31" t="str">
        <f>IF(Orçamento!C29="","",Orçamento!C29)</f>
        <v/>
      </c>
      <c r="G10" s="22"/>
      <c r="H10" s="27" t="s">
        <v>13</v>
      </c>
    </row>
    <row r="11" spans="1:8">
      <c r="A11" s="32" t="s">
        <v>14</v>
      </c>
      <c r="B11" s="6">
        <f>SUMIFS(Orçamento!L:L,Orçamento!A:A,A11)</f>
        <v>0</v>
      </c>
      <c r="C11" s="22"/>
      <c r="D11" s="95" t="str">
        <f>Orçamento!A30</f>
        <v>Tx de Importação</v>
      </c>
      <c r="E11" s="96"/>
      <c r="F11" s="97"/>
      <c r="G11" s="22"/>
      <c r="H11" s="27" t="s">
        <v>14</v>
      </c>
    </row>
    <row r="12" spans="1:8">
      <c r="A12" s="32" t="s">
        <v>13</v>
      </c>
      <c r="B12" s="6">
        <f>SUMIFS(Orçamento!L:L,Orçamento!A:A,A12)</f>
        <v>0</v>
      </c>
      <c r="C12" s="22"/>
      <c r="D12" s="98">
        <f>IF(Orçamento!A31="","",Orçamento!A31)</f>
        <v>0.1</v>
      </c>
      <c r="E12" s="98"/>
      <c r="F12" s="98"/>
      <c r="G12" s="22"/>
      <c r="H12" s="27" t="s">
        <v>12</v>
      </c>
    </row>
    <row r="13" spans="1:8">
      <c r="A13" s="28" t="s">
        <v>6</v>
      </c>
      <c r="B13" s="6">
        <f>SUMIFS(Orçamento!L:L,Orçamento!A:A,A13)</f>
        <v>0</v>
      </c>
      <c r="C13" s="22"/>
      <c r="D13" s="22"/>
      <c r="E13" s="22"/>
      <c r="F13" s="22"/>
      <c r="G13" s="22"/>
      <c r="H13" s="27" t="s">
        <v>11</v>
      </c>
    </row>
    <row r="14" spans="1:8" ht="15.75">
      <c r="A14" s="34" t="s">
        <v>19</v>
      </c>
      <c r="B14" s="7">
        <f>SUM(B7:B13)</f>
        <v>0</v>
      </c>
      <c r="C14" s="22"/>
      <c r="D14" s="22"/>
      <c r="E14" s="22"/>
      <c r="F14" s="22"/>
      <c r="G14" s="22"/>
      <c r="H14" s="33"/>
    </row>
    <row r="15" spans="1:8">
      <c r="A15" s="28"/>
      <c r="B15" s="6"/>
      <c r="C15" s="22"/>
      <c r="D15" s="22"/>
      <c r="E15" s="22"/>
      <c r="F15" s="22"/>
      <c r="G15" s="22"/>
    </row>
    <row r="16" spans="1:8">
      <c r="A16" s="58" t="s">
        <v>12</v>
      </c>
      <c r="B16" s="6">
        <f>SUMIFS(Orçamento!L:L,Orçamento!A:A,A16)</f>
        <v>0</v>
      </c>
      <c r="C16" s="22"/>
      <c r="D16" s="22"/>
      <c r="E16" s="22"/>
      <c r="F16" s="22"/>
      <c r="G16" s="22"/>
    </row>
    <row r="17" spans="1:7">
      <c r="A17" s="58" t="s">
        <v>11</v>
      </c>
      <c r="B17" s="6">
        <f>SUMIFS(Orçamento!L:L,Orçamento!A:A,A17)</f>
        <v>0</v>
      </c>
      <c r="C17" s="22"/>
      <c r="D17" s="22"/>
      <c r="E17" s="22"/>
      <c r="F17" s="22"/>
      <c r="G17" s="22"/>
    </row>
    <row r="18" spans="1:7" ht="15.75">
      <c r="A18" s="35" t="s">
        <v>15</v>
      </c>
      <c r="B18" s="7">
        <f>SUM(B16:B17)</f>
        <v>0</v>
      </c>
      <c r="C18" s="22"/>
      <c r="D18" s="22"/>
      <c r="E18" s="22"/>
      <c r="F18" s="22"/>
      <c r="G18" s="22"/>
    </row>
    <row r="19" spans="1:7">
      <c r="A19" s="28"/>
      <c r="B19" s="36"/>
      <c r="C19" s="22"/>
      <c r="D19" s="22"/>
      <c r="E19" s="22"/>
      <c r="F19" s="22"/>
      <c r="G19" s="22"/>
    </row>
    <row r="20" spans="1:7">
      <c r="A20" s="37" t="s">
        <v>25</v>
      </c>
      <c r="B20" s="8">
        <f>B18+B14</f>
        <v>0</v>
      </c>
      <c r="C20" s="22"/>
      <c r="D20" s="22"/>
      <c r="E20" s="22"/>
      <c r="F20" s="22"/>
      <c r="G20" s="22"/>
    </row>
    <row r="21" spans="1:7">
      <c r="A21" s="38"/>
      <c r="B21" s="21"/>
      <c r="C21" s="22"/>
      <c r="D21" s="22"/>
      <c r="E21" s="22"/>
      <c r="F21" s="22"/>
      <c r="G21" s="22"/>
    </row>
    <row r="22" spans="1:7">
      <c r="A22" s="39" t="s">
        <v>36</v>
      </c>
      <c r="B22" s="8">
        <f>0.05*B20</f>
        <v>0</v>
      </c>
      <c r="C22" s="22"/>
      <c r="D22" s="22"/>
      <c r="E22" s="22"/>
      <c r="F22" s="22"/>
      <c r="G22" s="22"/>
    </row>
    <row r="23" spans="1:7">
      <c r="A23" s="39"/>
      <c r="B23" s="40"/>
      <c r="C23" s="22"/>
      <c r="D23" s="22"/>
      <c r="E23" s="22"/>
      <c r="F23" s="22"/>
      <c r="G23" s="22"/>
    </row>
    <row r="24" spans="1:7" ht="26.25">
      <c r="A24" s="39" t="s">
        <v>18</v>
      </c>
      <c r="B24" s="41">
        <f>B20+B22</f>
        <v>0</v>
      </c>
      <c r="C24" s="22"/>
      <c r="D24" s="22"/>
      <c r="E24" s="22"/>
      <c r="F24" s="22"/>
      <c r="G24" s="22"/>
    </row>
    <row r="25" spans="1:7">
      <c r="A25" s="38"/>
      <c r="B25" s="21"/>
      <c r="C25" s="22"/>
      <c r="D25" s="22"/>
      <c r="E25" s="22"/>
      <c r="F25" s="22"/>
      <c r="G25" s="22"/>
    </row>
    <row r="26" spans="1:7">
      <c r="A26" s="38"/>
      <c r="B26" s="21"/>
      <c r="C26" s="22"/>
      <c r="D26" s="22"/>
      <c r="E26" s="22"/>
      <c r="F26" s="22"/>
      <c r="G26" s="22"/>
    </row>
    <row r="27" spans="1:7">
      <c r="A27" s="20"/>
      <c r="B27" s="20"/>
    </row>
    <row r="28" spans="1:7">
      <c r="A28" s="20"/>
      <c r="B28" s="20"/>
    </row>
    <row r="29" spans="1:7">
      <c r="A29" s="20"/>
      <c r="B29" s="20"/>
    </row>
    <row r="30" spans="1:7">
      <c r="A30" s="20"/>
      <c r="B30" s="20"/>
    </row>
    <row r="31" spans="1:7">
      <c r="A31" s="20"/>
      <c r="B31" s="20"/>
    </row>
    <row r="32" spans="1:7">
      <c r="A32" s="20"/>
      <c r="B32" s="20"/>
    </row>
    <row r="33" spans="1:2">
      <c r="A33" s="20"/>
      <c r="B33" s="20"/>
    </row>
    <row r="34" spans="1:2">
      <c r="A34" s="20"/>
      <c r="B34" s="20"/>
    </row>
  </sheetData>
  <mergeCells count="7">
    <mergeCell ref="A4:B4"/>
    <mergeCell ref="D11:F11"/>
    <mergeCell ref="D12:F12"/>
    <mergeCell ref="A1:G1"/>
    <mergeCell ref="A2:G2"/>
    <mergeCell ref="D4:F4"/>
    <mergeCell ref="A3:G3"/>
  </mergeCells>
  <dataValidations count="1">
    <dataValidation type="list" allowBlank="1" showInputMessage="1" showErrorMessage="1" sqref="H12:H13 A16:A17">
      <formula1>$R$3:$R$4</formula1>
    </dataValidation>
  </dataValidations>
  <pageMargins left="0.511811024" right="0.511811024" top="0.78740157499999996" bottom="0.78740157499999996" header="0.31496062000000002" footer="0.31496062000000002"/>
  <pageSetup paperSize="9" scale="8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Gerais</vt:lpstr>
      <vt:lpstr>Orçamento</vt:lpstr>
      <vt:lpstr>Resumo por Despesas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Peres</dc:creator>
  <cp:lastModifiedBy>Wallace</cp:lastModifiedBy>
  <cp:lastPrinted>2018-08-31T18:21:42Z</cp:lastPrinted>
  <dcterms:created xsi:type="dcterms:W3CDTF">2018-06-15T18:11:01Z</dcterms:created>
  <dcterms:modified xsi:type="dcterms:W3CDTF">2020-09-04T16:36:06Z</dcterms:modified>
</cp:coreProperties>
</file>